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S:\Admin Shared\ADMIN NEW\GOVERNING BOARD\GB Meetings\2023_24\May 24\"/>
    </mc:Choice>
  </mc:AlternateContent>
  <xr:revisionPtr revIDLastSave="0" documentId="13_ncr:1_{B35A28ED-45A3-4DCE-8990-7D2A6B77D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definedNames>
    <definedName name="_xlnm.Print_Area" localSheetId="0">Sheet2!$A$1:$N$100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D89" i="1" s="1"/>
  <c r="G88" i="1"/>
  <c r="F88" i="1"/>
  <c r="E88" i="1"/>
  <c r="D88" i="1"/>
  <c r="C88" i="1"/>
  <c r="G86" i="1"/>
  <c r="F86" i="1"/>
  <c r="E86" i="1"/>
  <c r="D86" i="1"/>
  <c r="C86" i="1"/>
  <c r="G77" i="1"/>
  <c r="F77" i="1"/>
  <c r="E77" i="1"/>
  <c r="D77" i="1"/>
  <c r="C77" i="1"/>
  <c r="C69" i="1"/>
  <c r="D68" i="1" s="1"/>
  <c r="G67" i="1"/>
  <c r="F67" i="1"/>
  <c r="E67" i="1"/>
  <c r="D67" i="1"/>
  <c r="C67" i="1"/>
  <c r="G65" i="1"/>
  <c r="F65" i="1"/>
  <c r="E65" i="1"/>
  <c r="D65" i="1"/>
  <c r="C65" i="1"/>
  <c r="G27" i="1"/>
  <c r="F27" i="1"/>
  <c r="E27" i="1"/>
  <c r="D27" i="1"/>
  <c r="C27" i="1"/>
  <c r="D69" i="1" l="1"/>
  <c r="E68" i="1" s="1"/>
  <c r="E69" i="1" s="1"/>
  <c r="F68" i="1" s="1"/>
  <c r="F69" i="1" s="1"/>
  <c r="G68" i="1" s="1"/>
  <c r="G69" i="1" s="1"/>
  <c r="D90" i="1"/>
  <c r="E89" i="1" s="1"/>
  <c r="E90" i="1" s="1"/>
  <c r="F89" i="1" s="1"/>
  <c r="F90" i="1" s="1"/>
  <c r="G89" i="1" s="1"/>
  <c r="G90" i="1" s="1"/>
</calcChain>
</file>

<file path=xl/sharedStrings.xml><?xml version="1.0" encoding="utf-8"?>
<sst xmlns="http://schemas.openxmlformats.org/spreadsheetml/2006/main" count="175" uniqueCount="148">
  <si>
    <t>E23</t>
  </si>
  <si>
    <t>E22</t>
  </si>
  <si>
    <t>E21</t>
  </si>
  <si>
    <t>E20</t>
  </si>
  <si>
    <t>I18c</t>
  </si>
  <si>
    <t>Donations and/or Voluntary Funds</t>
  </si>
  <si>
    <t>Coronavirus Job Retention Scheme</t>
  </si>
  <si>
    <t>I13</t>
  </si>
  <si>
    <t>I12</t>
  </si>
  <si>
    <t>Funding for Minority Ethnic Pupils</t>
  </si>
  <si>
    <t>I10</t>
  </si>
  <si>
    <t>I17</t>
  </si>
  <si>
    <t>I16</t>
  </si>
  <si>
    <t>I15</t>
  </si>
  <si>
    <t>Other Staff</t>
  </si>
  <si>
    <t>Surplus / (Deficit) Brought Fwd</t>
  </si>
  <si>
    <t>Information and Communication Technology</t>
  </si>
  <si>
    <t>2024 - 25</t>
  </si>
  <si>
    <t>I18a</t>
  </si>
  <si>
    <t>E05</t>
  </si>
  <si>
    <t>Other Grants and Payments</t>
  </si>
  <si>
    <t>Premises Staff</t>
  </si>
  <si>
    <t>CI01</t>
  </si>
  <si>
    <t>2028 - 29</t>
  </si>
  <si>
    <t>Revenue Contributions to Capital</t>
  </si>
  <si>
    <t>Other Insurance Claims</t>
  </si>
  <si>
    <t>CE02</t>
  </si>
  <si>
    <t>Additional Grant for Schools</t>
  </si>
  <si>
    <t>E09</t>
  </si>
  <si>
    <t>Other Government Grants</t>
  </si>
  <si>
    <t>E07</t>
  </si>
  <si>
    <t>E06</t>
  </si>
  <si>
    <t>E24</t>
  </si>
  <si>
    <t>E04</t>
  </si>
  <si>
    <t>E03</t>
  </si>
  <si>
    <t>E02</t>
  </si>
  <si>
    <t>E01</t>
  </si>
  <si>
    <t>Supply Teacher Insurance Claims</t>
  </si>
  <si>
    <t>E28a</t>
  </si>
  <si>
    <t>Capital Expenditure</t>
  </si>
  <si>
    <t>Special Facilities</t>
  </si>
  <si>
    <t>Capital Expenditure Total</t>
  </si>
  <si>
    <t>2027 - 28</t>
  </si>
  <si>
    <t>Community Focused Funding and/or Grants</t>
  </si>
  <si>
    <t>Other Staff Related Insurance</t>
  </si>
  <si>
    <t>I03</t>
  </si>
  <si>
    <t>I02</t>
  </si>
  <si>
    <t>I01</t>
  </si>
  <si>
    <t>CFR</t>
  </si>
  <si>
    <t>I07</t>
  </si>
  <si>
    <t>I06</t>
  </si>
  <si>
    <t>I05</t>
  </si>
  <si>
    <t>I04</t>
  </si>
  <si>
    <t>Income from Lettings</t>
  </si>
  <si>
    <t>Cumulative Surplus / (Deficit) C/Fwd</t>
  </si>
  <si>
    <t>I09</t>
  </si>
  <si>
    <t>DfE grant scheme for exceptional costs due to COVID-19</t>
  </si>
  <si>
    <t>Bought in professional services – other (except PFI)</t>
  </si>
  <si>
    <t>I08a</t>
  </si>
  <si>
    <t>This budget was/will be* considered by the Governing</t>
  </si>
  <si>
    <t>Supply Teaching Staff</t>
  </si>
  <si>
    <t>Income from Catering</t>
  </si>
  <si>
    <t>Administrative Staff</t>
  </si>
  <si>
    <t>I08b</t>
  </si>
  <si>
    <t>Contributions to Educational Visits</t>
  </si>
  <si>
    <t>Capital Income</t>
  </si>
  <si>
    <t>Funding for Sixth Form Students</t>
  </si>
  <si>
    <t>Community Focused Facilites Income</t>
  </si>
  <si>
    <t>Teaching Staff</t>
  </si>
  <si>
    <t>Bought in professional services – other (PFI)</t>
  </si>
  <si>
    <t>E08</t>
  </si>
  <si>
    <t>E32</t>
  </si>
  <si>
    <t>Water and Sewerage</t>
  </si>
  <si>
    <t>Expenditure</t>
  </si>
  <si>
    <t>Funds Delegated by the LA</t>
  </si>
  <si>
    <t>Body at their meeting on:</t>
  </si>
  <si>
    <t>Agency Supply Teaching Staff</t>
  </si>
  <si>
    <t>Other income from facilities and services</t>
  </si>
  <si>
    <t>Indirect Employee Expenses</t>
  </si>
  <si>
    <t>SEN Funding</t>
  </si>
  <si>
    <t>Acquisition of Land and Existing Buildings</t>
  </si>
  <si>
    <t>I18d</t>
  </si>
  <si>
    <t>Grounds Maintenance and Improvement</t>
  </si>
  <si>
    <t>Vehicles, Plant, Equipment and Machinery</t>
  </si>
  <si>
    <t>Rates</t>
  </si>
  <si>
    <t>Development and Training</t>
  </si>
  <si>
    <t>Education Support Staff</t>
  </si>
  <si>
    <t>CI04</t>
  </si>
  <si>
    <t>Learning Resources (not ICT)</t>
  </si>
  <si>
    <t>Cleaning and Caretaking</t>
  </si>
  <si>
    <t>E28b</t>
  </si>
  <si>
    <t>Voluntary or Private income</t>
  </si>
  <si>
    <t>CE04</t>
  </si>
  <si>
    <t>2025 - 26</t>
  </si>
  <si>
    <t>I18b</t>
  </si>
  <si>
    <t>Chair of Governors: ____________________________________________________________</t>
  </si>
  <si>
    <t>ICT Learning Resources</t>
  </si>
  <si>
    <t>Loan Interest</t>
  </si>
  <si>
    <t>Supply Teacher Insurance</t>
  </si>
  <si>
    <t>Catering Staff</t>
  </si>
  <si>
    <t>CE03</t>
  </si>
  <si>
    <t>Other COVID-19 related grants</t>
  </si>
  <si>
    <t>Other Insurance Costs</t>
  </si>
  <si>
    <t>Expenditure Revenue Total</t>
  </si>
  <si>
    <t>Income</t>
  </si>
  <si>
    <t>In Year Surplus / (Deficit)</t>
  </si>
  <si>
    <t>Date: _________</t>
  </si>
  <si>
    <t>Community Focused School Costs</t>
  </si>
  <si>
    <t>Building Maintenance and Improvement</t>
  </si>
  <si>
    <t>E31</t>
  </si>
  <si>
    <t>E30</t>
  </si>
  <si>
    <t>Exam Fees</t>
  </si>
  <si>
    <t>Community Focused School Staff</t>
  </si>
  <si>
    <t>Direct revenue financing (revenue contributions to capital)</t>
  </si>
  <si>
    <t>Pupil Ext Sch Funding and/or Grants</t>
  </si>
  <si>
    <t>Delete as Appropriate</t>
  </si>
  <si>
    <t>Energy</t>
  </si>
  <si>
    <t>Other Occupation Costs</t>
  </si>
  <si>
    <t>Catering Supplies</t>
  </si>
  <si>
    <t>Bought in Prof Services - Curric</t>
  </si>
  <si>
    <t>Pupil Premium</t>
  </si>
  <si>
    <t>Income Revenue Total</t>
  </si>
  <si>
    <t>I11</t>
  </si>
  <si>
    <t>Administrative Supplies</t>
  </si>
  <si>
    <t>Capital Income Total</t>
  </si>
  <si>
    <t>CE01</t>
  </si>
  <si>
    <t>Detail</t>
  </si>
  <si>
    <t>CI03</t>
  </si>
  <si>
    <t>E19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</si>
  <si>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</si>
  <si>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</si>
  <si>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</si>
  <si>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</si>
  <si>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</si>
  <si>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</si>
  <si>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</si>
  <si>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</si>
  <si>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</si>
  <si>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Head Teacher: __________________________________________________________________</t>
  </si>
  <si>
    <t>New Construction Conversion and Renovation</t>
  </si>
  <si>
    <t>E29</t>
  </si>
  <si>
    <t>DECLARATIONS</t>
  </si>
  <si>
    <t>E27</t>
  </si>
  <si>
    <t>E26</t>
  </si>
  <si>
    <t>E25</t>
  </si>
  <si>
    <t>2026 - 27</t>
  </si>
  <si>
    <t>Village Infants School - Proposed Budget Presented to GB 16/5/24
NO ORGANISIONAL CHANGE</t>
  </si>
  <si>
    <r>
      <t xml:space="preserve">BUDGET ASSUMPTIONS
Teacher Pay Increases £5%
Support Staff £2,200 prorata Year 1 then 2%
Other Expenditure 4%
Pupil  Numbers
             Oct 24                  Oct 25                    Oct 26
             261 </t>
    </r>
    <r>
      <rPr>
        <sz val="12"/>
        <color rgb="FFFF0000"/>
        <rFont val="Arial"/>
        <family val="2"/>
      </rPr>
      <t xml:space="preserve">-9   </t>
    </r>
    <r>
      <rPr>
        <sz val="12"/>
        <rFont val="Arial"/>
        <family val="2"/>
      </rPr>
      <t xml:space="preserve">                265</t>
    </r>
    <r>
      <rPr>
        <sz val="12"/>
        <color rgb="FFFF0000"/>
        <rFont val="Arial"/>
        <family val="2"/>
      </rPr>
      <t xml:space="preserve"> -5</t>
    </r>
    <r>
      <rPr>
        <sz val="12"/>
        <rFont val="Arial"/>
        <family val="2"/>
      </rPr>
      <t xml:space="preserve">                     268 </t>
    </r>
    <r>
      <rPr>
        <sz val="12"/>
        <color rgb="FFFF0000"/>
        <rFont val="Arial"/>
        <family val="2"/>
      </rPr>
      <t>-2</t>
    </r>
    <r>
      <rPr>
        <sz val="12"/>
        <rFont val="Arial"/>
        <family val="2"/>
      </rPr>
      <t xml:space="preserve">
TOTAL STAFFING COSTS to total income 81.90%
TOTAL STAFFING COSTS to income excl Carry Forward 88.03%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</si>
</sst>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</numFmts>
  <fonts count="7" x14ac:knownFonts="1">
    <font>
      <sz val="10"/>
      <name val="Arial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2" fillId="0" borderId="0"/>
    <xf numFmtId="44" fontId="2" fillId="0" borderId="0"/>
    <xf numFmtId="42" fontId="2" fillId="0" borderId="0"/>
    <xf numFmtId="43" fontId="2" fillId="0" borderId="0"/>
    <xf numFmtId="41" fontId="2" fillId="0" borderId="0"/>
    <xf numFmtId="3" fontId="1" fillId="2" borderId="1">
      <alignment vertical="center"/>
    </xf>
    <xf numFmtId="0" fontId="2" fillId="0" borderId="1"/>
  </cellStyleXfs>
  <cellXfs count="27">
    <xf numFmtId="0" fontId="0" fillId="0" borderId="0" xfId="0"/>
    <xf numFmtId="0" fontId="0" fillId="0" borderId="0" xfId="0"/>
    <xf numFmtId="3" fontId="1" fillId="2" borderId="1" xfId="6">
      <alignment vertical="center"/>
    </xf>
    <xf numFmtId="0" fontId="1" fillId="2" borderId="1" xfId="6" applyNumberFormat="1">
      <alignment vertical="center"/>
    </xf>
    <xf numFmtId="0" fontId="1" fillId="3" borderId="1" xfId="0" applyNumberFormat="1" applyFont="1" applyFill="1" applyBorder="1" applyAlignment="1" applyProtection="1"/>
    <xf numFmtId="0" fontId="1" fillId="3" borderId="1" xfId="0" applyFont="1" applyFill="1" applyBorder="1"/>
    <xf numFmtId="0" fontId="1" fillId="2" borderId="1" xfId="6" applyNumberFormat="1">
      <alignment vertical="center"/>
    </xf>
    <xf numFmtId="0" fontId="1" fillId="2" borderId="1" xfId="6" applyNumberFormat="1" applyAlignment="1">
      <alignment horizontal="center" vertical="center"/>
    </xf>
    <xf numFmtId="0" fontId="2" fillId="0" borderId="1" xfId="7"/>
    <xf numFmtId="164" fontId="2" fillId="0" borderId="1" xfId="7" applyNumberFormat="1"/>
    <xf numFmtId="164" fontId="1" fillId="2" borderId="1" xfId="6" applyNumberFormat="1">
      <alignment vertical="center"/>
    </xf>
    <xf numFmtId="3" fontId="1" fillId="2" borderId="1" xfId="6">
      <alignment vertical="center"/>
    </xf>
    <xf numFmtId="3" fontId="3" fillId="4" borderId="1" xfId="6" applyFont="1" applyFill="1">
      <alignment vertical="center"/>
    </xf>
    <xf numFmtId="3" fontId="3" fillId="5" borderId="1" xfId="6" applyFont="1" applyFill="1">
      <alignment vertical="center"/>
    </xf>
    <xf numFmtId="0" fontId="4" fillId="3" borderId="1" xfId="0" applyFont="1" applyFill="1" applyBorder="1" applyAlignment="1">
      <alignment horizontal="center"/>
    </xf>
    <xf numFmtId="3" fontId="3" fillId="2" borderId="1" xfId="6" applyFont="1">
      <alignment vertical="center"/>
    </xf>
    <xf numFmtId="0" fontId="4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  <cellStyle name="StandardStyle" xfId="7" xr:uid="{00000000-0005-0000-0000-000007000000}"/>
    <cellStyle name="TotalStyle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"/>
  <sheetViews>
    <sheetView tabSelected="1" zoomScale="120" zoomScaleNormal="120" workbookViewId="0">
      <selection activeCell="J35" sqref="J35"/>
    </sheetView>
  </sheetViews>
  <sheetFormatPr defaultColWidth="9.140625" defaultRowHeight="12.75" customHeight="1" x14ac:dyDescent="0.2"/>
  <cols>
    <col min="1" max="1" width="6.7109375" customWidth="1"/>
    <col min="2" max="2" width="51.28515625" customWidth="1"/>
    <col min="3" max="5" width="14.7109375" customWidth="1"/>
    <col min="6" max="7" width="14.7109375" hidden="1" customWidth="1"/>
    <col min="9" max="9" width="9.5703125" bestFit="1" customWidth="1"/>
    <col min="14" max="14" width="23.42578125" customWidth="1"/>
  </cols>
  <sheetData>
    <row r="1" spans="1:14" ht="39" customHeight="1" x14ac:dyDescent="0.25">
      <c r="A1" s="16" t="s">
        <v>146</v>
      </c>
      <c r="B1" s="14"/>
      <c r="C1" s="14"/>
      <c r="D1" s="14"/>
      <c r="E1" s="14"/>
    </row>
    <row r="3" spans="1:14" ht="12.75" customHeight="1" x14ac:dyDescent="0.2">
      <c r="A3" s="4" t="s">
        <v>104</v>
      </c>
      <c r="B3" s="5"/>
      <c r="C3" s="5"/>
      <c r="D3" s="5"/>
      <c r="E3" s="5"/>
      <c r="F3" s="5"/>
      <c r="G3" s="5"/>
    </row>
    <row r="4" spans="1:14" ht="12.75" customHeight="1" thickBot="1" x14ac:dyDescent="0.25"/>
    <row r="5" spans="1:14" ht="12.75" customHeight="1" x14ac:dyDescent="0.2">
      <c r="A5" s="6" t="s">
        <v>48</v>
      </c>
      <c r="B5" s="6" t="s">
        <v>126</v>
      </c>
      <c r="C5" s="7" t="s">
        <v>17</v>
      </c>
      <c r="D5" s="7" t="s">
        <v>93</v>
      </c>
      <c r="E5" s="7" t="s">
        <v>145</v>
      </c>
      <c r="F5" s="7" t="s">
        <v>42</v>
      </c>
      <c r="G5" s="7" t="s">
        <v>23</v>
      </c>
      <c r="I5" s="18" t="s">
        <v>147</v>
      </c>
      <c r="J5" s="19"/>
      <c r="K5" s="19"/>
      <c r="L5" s="19"/>
      <c r="M5" s="19"/>
      <c r="N5" s="20"/>
    </row>
    <row r="6" spans="1:14" ht="12.75" customHeight="1" x14ac:dyDescent="0.2">
      <c r="A6" s="8" t="s">
        <v>47</v>
      </c>
      <c r="B6" s="8" t="s">
        <v>74</v>
      </c>
      <c r="C6" s="9">
        <v>1945015.75</v>
      </c>
      <c r="D6" s="9">
        <v>1970172.25</v>
      </c>
      <c r="E6" s="9">
        <v>1987413.5</v>
      </c>
      <c r="F6" s="9">
        <v>2000389.375</v>
      </c>
      <c r="G6" s="9">
        <v>1619763</v>
      </c>
      <c r="I6" s="21"/>
      <c r="J6" s="22"/>
      <c r="K6" s="22"/>
      <c r="L6" s="22"/>
      <c r="M6" s="22"/>
      <c r="N6" s="23"/>
    </row>
    <row r="7" spans="1:14" ht="12.75" customHeight="1" x14ac:dyDescent="0.2">
      <c r="A7" s="8" t="s">
        <v>46</v>
      </c>
      <c r="B7" s="8" t="s">
        <v>66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I7" s="21"/>
      <c r="J7" s="22"/>
      <c r="K7" s="22"/>
      <c r="L7" s="22"/>
      <c r="M7" s="22"/>
      <c r="N7" s="23"/>
    </row>
    <row r="8" spans="1:14" ht="12.75" customHeight="1" x14ac:dyDescent="0.2">
      <c r="A8" s="8" t="s">
        <v>45</v>
      </c>
      <c r="B8" s="8" t="s">
        <v>79</v>
      </c>
      <c r="C8" s="9">
        <v>300000</v>
      </c>
      <c r="D8" s="9">
        <v>300000</v>
      </c>
      <c r="E8" s="9">
        <v>300000</v>
      </c>
      <c r="F8" s="9">
        <v>300000</v>
      </c>
      <c r="G8" s="9">
        <v>300000</v>
      </c>
      <c r="I8" s="21"/>
      <c r="J8" s="22"/>
      <c r="K8" s="22"/>
      <c r="L8" s="22"/>
      <c r="M8" s="22"/>
      <c r="N8" s="23"/>
    </row>
    <row r="9" spans="1:14" ht="12.75" customHeight="1" x14ac:dyDescent="0.2">
      <c r="A9" s="8" t="s">
        <v>52</v>
      </c>
      <c r="B9" s="8" t="s">
        <v>9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I9" s="21"/>
      <c r="J9" s="22"/>
      <c r="K9" s="22"/>
      <c r="L9" s="22"/>
      <c r="M9" s="22"/>
      <c r="N9" s="23"/>
    </row>
    <row r="10" spans="1:14" ht="12.75" customHeight="1" x14ac:dyDescent="0.2">
      <c r="A10" s="8" t="s">
        <v>51</v>
      </c>
      <c r="B10" s="8" t="s">
        <v>120</v>
      </c>
      <c r="C10" s="9">
        <v>94270</v>
      </c>
      <c r="D10" s="9">
        <v>94270</v>
      </c>
      <c r="E10" s="9">
        <v>94270</v>
      </c>
      <c r="F10" s="9">
        <v>94270</v>
      </c>
      <c r="G10" s="9">
        <v>94270</v>
      </c>
      <c r="I10" s="21"/>
      <c r="J10" s="22"/>
      <c r="K10" s="22"/>
      <c r="L10" s="22"/>
      <c r="M10" s="22"/>
      <c r="N10" s="23"/>
    </row>
    <row r="11" spans="1:14" ht="12.75" customHeight="1" x14ac:dyDescent="0.2">
      <c r="A11" s="8" t="s">
        <v>50</v>
      </c>
      <c r="B11" s="8" t="s">
        <v>29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I11" s="21"/>
      <c r="J11" s="22"/>
      <c r="K11" s="22"/>
      <c r="L11" s="22"/>
      <c r="M11" s="22"/>
      <c r="N11" s="23"/>
    </row>
    <row r="12" spans="1:14" ht="12.75" customHeight="1" x14ac:dyDescent="0.2">
      <c r="A12" s="8" t="s">
        <v>49</v>
      </c>
      <c r="B12" s="8" t="s">
        <v>20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I12" s="21"/>
      <c r="J12" s="22"/>
      <c r="K12" s="22"/>
      <c r="L12" s="22"/>
      <c r="M12" s="22"/>
      <c r="N12" s="23"/>
    </row>
    <row r="13" spans="1:14" ht="12.75" customHeight="1" x14ac:dyDescent="0.2">
      <c r="A13" s="8" t="s">
        <v>58</v>
      </c>
      <c r="B13" s="8" t="s">
        <v>53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I13" s="21"/>
      <c r="J13" s="22"/>
      <c r="K13" s="22"/>
      <c r="L13" s="22"/>
      <c r="M13" s="22"/>
      <c r="N13" s="23"/>
    </row>
    <row r="14" spans="1:14" ht="12.75" customHeight="1" x14ac:dyDescent="0.2">
      <c r="A14" s="8" t="s">
        <v>63</v>
      </c>
      <c r="B14" s="8" t="s">
        <v>77</v>
      </c>
      <c r="C14" s="9">
        <v>15550</v>
      </c>
      <c r="D14" s="9">
        <v>9000</v>
      </c>
      <c r="E14" s="9">
        <v>9000</v>
      </c>
      <c r="F14" s="9">
        <v>9000</v>
      </c>
      <c r="G14" s="9">
        <v>9000</v>
      </c>
      <c r="I14" s="21"/>
      <c r="J14" s="22"/>
      <c r="K14" s="22"/>
      <c r="L14" s="22"/>
      <c r="M14" s="22"/>
      <c r="N14" s="23"/>
    </row>
    <row r="15" spans="1:14" ht="12.75" customHeight="1" x14ac:dyDescent="0.2">
      <c r="A15" s="8" t="s">
        <v>55</v>
      </c>
      <c r="B15" s="8" t="s">
        <v>61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I15" s="21"/>
      <c r="J15" s="22"/>
      <c r="K15" s="22"/>
      <c r="L15" s="22"/>
      <c r="M15" s="22"/>
      <c r="N15" s="23"/>
    </row>
    <row r="16" spans="1:14" ht="12.75" customHeight="1" x14ac:dyDescent="0.2">
      <c r="A16" s="8" t="s">
        <v>10</v>
      </c>
      <c r="B16" s="8" t="s">
        <v>37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I16" s="21"/>
      <c r="J16" s="22"/>
      <c r="K16" s="22"/>
      <c r="L16" s="22"/>
      <c r="M16" s="22"/>
      <c r="N16" s="23"/>
    </row>
    <row r="17" spans="1:14" ht="12.75" customHeight="1" x14ac:dyDescent="0.2">
      <c r="A17" s="8" t="s">
        <v>122</v>
      </c>
      <c r="B17" s="8" t="s">
        <v>25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I17" s="21"/>
      <c r="J17" s="22"/>
      <c r="K17" s="22"/>
      <c r="L17" s="22"/>
      <c r="M17" s="22"/>
      <c r="N17" s="23"/>
    </row>
    <row r="18" spans="1:14" ht="12.75" customHeight="1" x14ac:dyDescent="0.2">
      <c r="A18" s="8" t="s">
        <v>8</v>
      </c>
      <c r="B18" s="8" t="s">
        <v>64</v>
      </c>
      <c r="C18" s="9">
        <v>8000</v>
      </c>
      <c r="D18" s="9">
        <v>8000</v>
      </c>
      <c r="E18" s="9">
        <v>8000</v>
      </c>
      <c r="F18" s="9">
        <v>8000</v>
      </c>
      <c r="G18" s="9">
        <v>8000</v>
      </c>
      <c r="I18" s="21"/>
      <c r="J18" s="22"/>
      <c r="K18" s="22"/>
      <c r="L18" s="22"/>
      <c r="M18" s="22"/>
      <c r="N18" s="23"/>
    </row>
    <row r="19" spans="1:14" ht="12.75" customHeight="1" x14ac:dyDescent="0.2">
      <c r="A19" s="8" t="s">
        <v>7</v>
      </c>
      <c r="B19" s="8" t="s">
        <v>5</v>
      </c>
      <c r="C19" s="9">
        <v>3000</v>
      </c>
      <c r="D19" s="9">
        <v>3000</v>
      </c>
      <c r="E19" s="9">
        <v>3000</v>
      </c>
      <c r="F19" s="9">
        <v>3000</v>
      </c>
      <c r="G19" s="9">
        <v>3000</v>
      </c>
      <c r="I19" s="21"/>
      <c r="J19" s="22"/>
      <c r="K19" s="22"/>
      <c r="L19" s="22"/>
      <c r="M19" s="22"/>
      <c r="N19" s="23"/>
    </row>
    <row r="20" spans="1:14" ht="12.75" customHeight="1" x14ac:dyDescent="0.2">
      <c r="A20" s="8" t="s">
        <v>13</v>
      </c>
      <c r="B20" s="8" t="s">
        <v>114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I20" s="21"/>
      <c r="J20" s="22"/>
      <c r="K20" s="22"/>
      <c r="L20" s="22"/>
      <c r="M20" s="22"/>
      <c r="N20" s="23"/>
    </row>
    <row r="21" spans="1:14" ht="12.75" customHeight="1" x14ac:dyDescent="0.2">
      <c r="A21" s="8" t="s">
        <v>12</v>
      </c>
      <c r="B21" s="8" t="s">
        <v>43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I21" s="21"/>
      <c r="J21" s="22"/>
      <c r="K21" s="22"/>
      <c r="L21" s="22"/>
      <c r="M21" s="22"/>
      <c r="N21" s="23"/>
    </row>
    <row r="22" spans="1:14" ht="12.75" customHeight="1" x14ac:dyDescent="0.2">
      <c r="A22" s="8" t="s">
        <v>11</v>
      </c>
      <c r="B22" s="8" t="s">
        <v>67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I22" s="21"/>
      <c r="J22" s="22"/>
      <c r="K22" s="22"/>
      <c r="L22" s="22"/>
      <c r="M22" s="22"/>
      <c r="N22" s="23"/>
    </row>
    <row r="23" spans="1:14" ht="12.75" customHeight="1" x14ac:dyDescent="0.2">
      <c r="A23" s="8" t="s">
        <v>18</v>
      </c>
      <c r="B23" s="8" t="s">
        <v>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I23" s="21"/>
      <c r="J23" s="22"/>
      <c r="K23" s="22"/>
      <c r="L23" s="22"/>
      <c r="M23" s="22"/>
      <c r="N23" s="23"/>
    </row>
    <row r="24" spans="1:14" ht="12.75" customHeight="1" thickBot="1" x14ac:dyDescent="0.25">
      <c r="A24" s="8" t="s">
        <v>94</v>
      </c>
      <c r="B24" s="8" t="s">
        <v>56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I24" s="24"/>
      <c r="J24" s="25"/>
      <c r="K24" s="25"/>
      <c r="L24" s="25"/>
      <c r="M24" s="25"/>
      <c r="N24" s="26"/>
    </row>
    <row r="25" spans="1:14" ht="12.75" customHeight="1" x14ac:dyDescent="0.2">
      <c r="A25" s="8" t="s">
        <v>4</v>
      </c>
      <c r="B25" s="8" t="s">
        <v>101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14" ht="12.75" customHeight="1" x14ac:dyDescent="0.2">
      <c r="A26" s="8" t="s">
        <v>81</v>
      </c>
      <c r="B26" s="8" t="s">
        <v>27</v>
      </c>
      <c r="C26" s="9">
        <v>101066</v>
      </c>
      <c r="D26" s="9">
        <v>97856</v>
      </c>
      <c r="E26" s="9">
        <v>97856</v>
      </c>
      <c r="F26" s="9">
        <v>97856</v>
      </c>
      <c r="G26" s="9">
        <v>97856</v>
      </c>
    </row>
    <row r="27" spans="1:14" ht="12.75" customHeight="1" x14ac:dyDescent="0.2">
      <c r="A27" s="3" t="s">
        <v>121</v>
      </c>
      <c r="B27" s="3"/>
      <c r="C27" s="10">
        <f>SUM(C6:C26)</f>
        <v>2466901.75</v>
      </c>
      <c r="D27" s="10">
        <f>SUM(D6:D26)</f>
        <v>2482298.25</v>
      </c>
      <c r="E27" s="10">
        <f>SUM(E6:E26)</f>
        <v>2499539.5</v>
      </c>
      <c r="F27" s="10">
        <f>SUM(F6:F26)</f>
        <v>2512515.375</v>
      </c>
      <c r="G27" s="10">
        <f>SUM(G6:G26)</f>
        <v>2131889</v>
      </c>
    </row>
    <row r="29" spans="1:14" ht="12.75" customHeight="1" x14ac:dyDescent="0.2">
      <c r="A29" s="4" t="s">
        <v>73</v>
      </c>
      <c r="B29" s="5"/>
      <c r="C29" s="5"/>
      <c r="D29" s="5"/>
      <c r="E29" s="5"/>
      <c r="F29" s="5"/>
      <c r="G29" s="5"/>
    </row>
    <row r="31" spans="1:14" ht="12.75" customHeight="1" x14ac:dyDescent="0.2">
      <c r="A31" s="6" t="s">
        <v>48</v>
      </c>
      <c r="B31" s="6" t="s">
        <v>126</v>
      </c>
      <c r="C31" s="7" t="s">
        <v>17</v>
      </c>
      <c r="D31" s="7" t="s">
        <v>93</v>
      </c>
      <c r="E31" s="7" t="s">
        <v>145</v>
      </c>
      <c r="F31" s="7" t="s">
        <v>42</v>
      </c>
      <c r="G31" s="7" t="s">
        <v>23</v>
      </c>
    </row>
    <row r="32" spans="1:14" ht="12.75" customHeight="1" x14ac:dyDescent="0.2">
      <c r="A32" s="8" t="s">
        <v>36</v>
      </c>
      <c r="B32" s="8" t="s">
        <v>68</v>
      </c>
      <c r="C32" s="9">
        <v>1130458.3862000001</v>
      </c>
      <c r="D32" s="9">
        <v>1199772.7768999999</v>
      </c>
      <c r="E32" s="9">
        <v>1271958.7618</v>
      </c>
      <c r="F32" s="9">
        <v>1342315.7402999999</v>
      </c>
      <c r="G32" s="9">
        <v>1412394.6961000001</v>
      </c>
      <c r="I32" s="17"/>
    </row>
    <row r="33" spans="1:9" ht="12.75" customHeight="1" x14ac:dyDescent="0.2">
      <c r="A33" s="8" t="s">
        <v>35</v>
      </c>
      <c r="B33" s="8" t="s">
        <v>60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I33" s="17"/>
    </row>
    <row r="34" spans="1:9" ht="12.75" customHeight="1" x14ac:dyDescent="0.2">
      <c r="A34" s="8" t="s">
        <v>34</v>
      </c>
      <c r="B34" s="8" t="s">
        <v>86</v>
      </c>
      <c r="C34" s="9">
        <v>731726.54059999995</v>
      </c>
      <c r="D34" s="9">
        <v>760194.01229999994</v>
      </c>
      <c r="E34" s="9">
        <v>779272.83089999994</v>
      </c>
      <c r="F34" s="9">
        <v>795489.41929999995</v>
      </c>
      <c r="G34" s="9">
        <v>812029.96669999999</v>
      </c>
    </row>
    <row r="35" spans="1:9" ht="12.75" customHeight="1" x14ac:dyDescent="0.2">
      <c r="A35" s="8" t="s">
        <v>33</v>
      </c>
      <c r="B35" s="8" t="s">
        <v>21</v>
      </c>
      <c r="C35" s="9">
        <v>30785.351299999998</v>
      </c>
      <c r="D35" s="9">
        <v>31417.810099999999</v>
      </c>
      <c r="E35" s="9">
        <v>32062.922399999999</v>
      </c>
      <c r="F35" s="9">
        <v>32720.937699999999</v>
      </c>
      <c r="G35" s="9">
        <v>33392.1057</v>
      </c>
    </row>
    <row r="36" spans="1:9" ht="12.75" customHeight="1" x14ac:dyDescent="0.2">
      <c r="A36" s="8" t="s">
        <v>19</v>
      </c>
      <c r="B36" s="8" t="s">
        <v>62</v>
      </c>
      <c r="C36" s="9">
        <v>168621.10620000001</v>
      </c>
      <c r="D36" s="9">
        <v>168182.4136</v>
      </c>
      <c r="E36" s="9">
        <v>171396.0503</v>
      </c>
      <c r="F36" s="9">
        <v>174934.32010000001</v>
      </c>
      <c r="G36" s="9">
        <v>178543.34390000001</v>
      </c>
    </row>
    <row r="37" spans="1:9" ht="12.75" customHeight="1" x14ac:dyDescent="0.2">
      <c r="A37" s="8" t="s">
        <v>31</v>
      </c>
      <c r="B37" s="8" t="s">
        <v>99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9" ht="12.75" customHeight="1" x14ac:dyDescent="0.2">
      <c r="A38" s="8" t="s">
        <v>30</v>
      </c>
      <c r="B38" s="8" t="s">
        <v>14</v>
      </c>
      <c r="C38" s="9">
        <v>110212.0319</v>
      </c>
      <c r="D38" s="9">
        <v>112093.9892</v>
      </c>
      <c r="E38" s="9">
        <v>115319.61749999999</v>
      </c>
      <c r="F38" s="9">
        <v>117704.9896</v>
      </c>
      <c r="G38" s="9">
        <v>120138.0551</v>
      </c>
    </row>
    <row r="39" spans="1:9" ht="12.75" customHeight="1" x14ac:dyDescent="0.2">
      <c r="A39" s="8" t="s">
        <v>70</v>
      </c>
      <c r="B39" s="8" t="s">
        <v>78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9" ht="12.75" customHeight="1" x14ac:dyDescent="0.2">
      <c r="A40" s="8" t="s">
        <v>28</v>
      </c>
      <c r="B40" s="8" t="s">
        <v>85</v>
      </c>
      <c r="C40" s="9">
        <v>13000</v>
      </c>
      <c r="D40" s="9">
        <v>13520</v>
      </c>
      <c r="E40" s="9">
        <v>14060.8</v>
      </c>
      <c r="F40" s="9">
        <v>14623.232</v>
      </c>
      <c r="G40" s="9">
        <v>15208.1613</v>
      </c>
    </row>
    <row r="41" spans="1:9" ht="12.75" customHeight="1" x14ac:dyDescent="0.2">
      <c r="A41" s="8" t="s">
        <v>137</v>
      </c>
      <c r="B41" s="8" t="s">
        <v>98</v>
      </c>
      <c r="C41" s="9">
        <v>7992</v>
      </c>
      <c r="D41" s="9">
        <v>8311.68</v>
      </c>
      <c r="E41" s="9">
        <v>8644.1471999999994</v>
      </c>
      <c r="F41" s="9">
        <v>8989.9130999999998</v>
      </c>
      <c r="G41" s="9">
        <v>9349.5095999999994</v>
      </c>
    </row>
    <row r="42" spans="1:9" ht="12.75" customHeight="1" x14ac:dyDescent="0.2">
      <c r="A42" s="8" t="s">
        <v>136</v>
      </c>
      <c r="B42" s="8" t="s">
        <v>44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9" ht="12.75" customHeight="1" x14ac:dyDescent="0.2">
      <c r="A43" s="8" t="s">
        <v>135</v>
      </c>
      <c r="B43" s="8" t="s">
        <v>108</v>
      </c>
      <c r="C43" s="9">
        <v>39000</v>
      </c>
      <c r="D43" s="9">
        <v>40560</v>
      </c>
      <c r="E43" s="9">
        <v>42182.400000000001</v>
      </c>
      <c r="F43" s="9">
        <v>43869.696000000004</v>
      </c>
      <c r="G43" s="9">
        <v>45624.483800000002</v>
      </c>
    </row>
    <row r="44" spans="1:9" ht="12.75" customHeight="1" x14ac:dyDescent="0.2">
      <c r="A44" s="8" t="s">
        <v>134</v>
      </c>
      <c r="B44" s="8" t="s">
        <v>82</v>
      </c>
      <c r="C44" s="9">
        <v>2230</v>
      </c>
      <c r="D44" s="9">
        <v>2319.1999999999998</v>
      </c>
      <c r="E44" s="9">
        <v>2411.9679999999998</v>
      </c>
      <c r="F44" s="9">
        <v>2508.4467</v>
      </c>
      <c r="G44" s="9">
        <v>2608.7846</v>
      </c>
    </row>
    <row r="45" spans="1:9" ht="12.75" customHeight="1" x14ac:dyDescent="0.2">
      <c r="A45" s="8" t="s">
        <v>133</v>
      </c>
      <c r="B45" s="8" t="s">
        <v>89</v>
      </c>
      <c r="C45" s="9">
        <v>55839</v>
      </c>
      <c r="D45" s="9">
        <v>58072.56</v>
      </c>
      <c r="E45" s="9">
        <v>60395.462399999997</v>
      </c>
      <c r="F45" s="9">
        <v>62811.280899999998</v>
      </c>
      <c r="G45" s="9">
        <v>65323.732600000003</v>
      </c>
    </row>
    <row r="46" spans="1:9" ht="12.75" customHeight="1" x14ac:dyDescent="0.2">
      <c r="A46" s="8" t="s">
        <v>132</v>
      </c>
      <c r="B46" s="8" t="s">
        <v>72</v>
      </c>
      <c r="C46" s="9">
        <v>12000</v>
      </c>
      <c r="D46" s="9">
        <v>12480</v>
      </c>
      <c r="E46" s="9">
        <v>12979.2</v>
      </c>
      <c r="F46" s="9">
        <v>13498.368</v>
      </c>
      <c r="G46" s="9">
        <v>14038.3027</v>
      </c>
    </row>
    <row r="47" spans="1:9" ht="12.75" customHeight="1" x14ac:dyDescent="0.2">
      <c r="A47" s="8" t="s">
        <v>131</v>
      </c>
      <c r="B47" s="8" t="s">
        <v>116</v>
      </c>
      <c r="C47" s="9">
        <v>41757</v>
      </c>
      <c r="D47" s="9">
        <v>37440</v>
      </c>
      <c r="E47" s="9">
        <v>38937.599999999999</v>
      </c>
      <c r="F47" s="9">
        <v>40495.103999999999</v>
      </c>
      <c r="G47" s="9">
        <v>42114.908199999998</v>
      </c>
    </row>
    <row r="48" spans="1:9" ht="12.75" customHeight="1" x14ac:dyDescent="0.2">
      <c r="A48" s="8" t="s">
        <v>130</v>
      </c>
      <c r="B48" s="8" t="s">
        <v>84</v>
      </c>
      <c r="C48" s="9">
        <v>38220</v>
      </c>
      <c r="D48" s="9">
        <v>38220</v>
      </c>
      <c r="E48" s="9">
        <v>38220</v>
      </c>
      <c r="F48" s="9">
        <v>38220</v>
      </c>
      <c r="G48" s="9">
        <v>38220</v>
      </c>
    </row>
    <row r="49" spans="1:7" ht="12.75" customHeight="1" x14ac:dyDescent="0.2">
      <c r="A49" s="8" t="s">
        <v>129</v>
      </c>
      <c r="B49" s="8" t="s">
        <v>117</v>
      </c>
      <c r="C49" s="9">
        <v>50870</v>
      </c>
      <c r="D49" s="9">
        <v>43591.360000000001</v>
      </c>
      <c r="E49" s="9">
        <v>45335.0144</v>
      </c>
      <c r="F49" s="9">
        <v>47148.415000000001</v>
      </c>
      <c r="G49" s="9">
        <v>49034.351600000002</v>
      </c>
    </row>
    <row r="50" spans="1:7" ht="12.75" customHeight="1" x14ac:dyDescent="0.2">
      <c r="A50" s="8" t="s">
        <v>128</v>
      </c>
      <c r="B50" s="8" t="s">
        <v>88</v>
      </c>
      <c r="C50" s="9">
        <v>47371</v>
      </c>
      <c r="D50" s="9">
        <v>43662</v>
      </c>
      <c r="E50" s="9">
        <v>44294.93</v>
      </c>
      <c r="F50" s="9">
        <v>44953.319900000002</v>
      </c>
      <c r="G50" s="9">
        <v>45638.188000000002</v>
      </c>
    </row>
    <row r="51" spans="1:7" ht="12.75" customHeight="1" x14ac:dyDescent="0.2">
      <c r="A51" s="8" t="s">
        <v>3</v>
      </c>
      <c r="B51" s="8" t="s">
        <v>96</v>
      </c>
      <c r="C51" s="9">
        <v>24500</v>
      </c>
      <c r="D51" s="9">
        <v>23880</v>
      </c>
      <c r="E51" s="9">
        <v>24835.200000000001</v>
      </c>
      <c r="F51" s="9">
        <v>25828.608</v>
      </c>
      <c r="G51" s="9">
        <v>26861.750700000001</v>
      </c>
    </row>
    <row r="52" spans="1:7" ht="12.75" customHeight="1" x14ac:dyDescent="0.2">
      <c r="A52" s="8" t="s">
        <v>2</v>
      </c>
      <c r="B52" s="8" t="s">
        <v>111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</row>
    <row r="53" spans="1:7" ht="12.75" customHeight="1" x14ac:dyDescent="0.2">
      <c r="A53" s="8" t="s">
        <v>1</v>
      </c>
      <c r="B53" s="8" t="s">
        <v>123</v>
      </c>
      <c r="C53" s="9">
        <v>11460</v>
      </c>
      <c r="D53" s="9">
        <v>11918.4</v>
      </c>
      <c r="E53" s="9">
        <v>12395.136</v>
      </c>
      <c r="F53" s="9">
        <v>12890.9414</v>
      </c>
      <c r="G53" s="9">
        <v>13406.5792</v>
      </c>
    </row>
    <row r="54" spans="1:7" ht="12.75" customHeight="1" x14ac:dyDescent="0.2">
      <c r="A54" s="8" t="s">
        <v>0</v>
      </c>
      <c r="B54" s="8" t="s">
        <v>102</v>
      </c>
      <c r="C54" s="9">
        <v>10649.69</v>
      </c>
      <c r="D54" s="9">
        <v>11075.677600000001</v>
      </c>
      <c r="E54" s="9">
        <v>11518.7047</v>
      </c>
      <c r="F54" s="9">
        <v>11979.4529</v>
      </c>
      <c r="G54" s="9">
        <v>12458.630999999999</v>
      </c>
    </row>
    <row r="55" spans="1:7" ht="12.75" customHeight="1" x14ac:dyDescent="0.2">
      <c r="A55" s="8" t="s">
        <v>32</v>
      </c>
      <c r="B55" s="8" t="s">
        <v>40</v>
      </c>
      <c r="C55" s="9">
        <v>1400</v>
      </c>
      <c r="D55" s="9">
        <v>936</v>
      </c>
      <c r="E55" s="9">
        <v>973.44</v>
      </c>
      <c r="F55" s="9">
        <v>1012.3776</v>
      </c>
      <c r="G55" s="9">
        <v>1052.8726999999999</v>
      </c>
    </row>
    <row r="56" spans="1:7" ht="12.75" customHeight="1" x14ac:dyDescent="0.2">
      <c r="A56" s="8" t="s">
        <v>144</v>
      </c>
      <c r="B56" s="8" t="s">
        <v>118</v>
      </c>
      <c r="C56" s="9">
        <v>100758</v>
      </c>
      <c r="D56" s="9">
        <v>102136.32000000001</v>
      </c>
      <c r="E56" s="9">
        <v>104505.77280000001</v>
      </c>
      <c r="F56" s="9">
        <v>106970.0022</v>
      </c>
      <c r="G56" s="9">
        <v>109532.7982</v>
      </c>
    </row>
    <row r="57" spans="1:7" ht="12.75" customHeight="1" x14ac:dyDescent="0.2">
      <c r="A57" s="8" t="s">
        <v>143</v>
      </c>
      <c r="B57" s="8" t="s">
        <v>76</v>
      </c>
      <c r="C57" s="9">
        <v>17673</v>
      </c>
      <c r="D57" s="9">
        <v>2000</v>
      </c>
      <c r="E57" s="9">
        <v>2080</v>
      </c>
      <c r="F57" s="9">
        <v>2163.1999999999998</v>
      </c>
      <c r="G57" s="9">
        <v>2249.7280000000001</v>
      </c>
    </row>
    <row r="58" spans="1:7" ht="12.75" customHeight="1" x14ac:dyDescent="0.2">
      <c r="A58" s="8" t="s">
        <v>142</v>
      </c>
      <c r="B58" s="8" t="s">
        <v>119</v>
      </c>
      <c r="C58" s="9">
        <v>46440.88</v>
      </c>
      <c r="D58" s="9">
        <v>48000.515200000002</v>
      </c>
      <c r="E58" s="9">
        <v>49622.535799999998</v>
      </c>
      <c r="F58" s="9">
        <v>51309.437100000003</v>
      </c>
      <c r="G58" s="9">
        <v>53063.814299999998</v>
      </c>
    </row>
    <row r="59" spans="1:7" ht="12.75" customHeight="1" x14ac:dyDescent="0.2">
      <c r="A59" s="8" t="s">
        <v>38</v>
      </c>
      <c r="B59" s="8" t="s">
        <v>57</v>
      </c>
      <c r="C59" s="9">
        <v>31890.67</v>
      </c>
      <c r="D59" s="9">
        <v>33166.296799999996</v>
      </c>
      <c r="E59" s="9">
        <v>34492.948600000003</v>
      </c>
      <c r="F59" s="9">
        <v>35872.6662</v>
      </c>
      <c r="G59" s="9">
        <v>37307.572800000002</v>
      </c>
    </row>
    <row r="60" spans="1:7" ht="12.75" customHeight="1" x14ac:dyDescent="0.2">
      <c r="A60" s="8" t="s">
        <v>90</v>
      </c>
      <c r="B60" s="8" t="s">
        <v>69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</row>
    <row r="61" spans="1:7" ht="12.75" customHeight="1" x14ac:dyDescent="0.2">
      <c r="A61" s="8" t="s">
        <v>140</v>
      </c>
      <c r="B61" s="8" t="s">
        <v>97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</row>
    <row r="62" spans="1:7" ht="12.75" customHeight="1" x14ac:dyDescent="0.2">
      <c r="A62" s="8" t="s">
        <v>110</v>
      </c>
      <c r="B62" s="8" t="s">
        <v>24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</row>
    <row r="63" spans="1:7" ht="12.75" customHeight="1" x14ac:dyDescent="0.2">
      <c r="A63" s="8" t="s">
        <v>109</v>
      </c>
      <c r="B63" s="8" t="s">
        <v>112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</row>
    <row r="64" spans="1:7" ht="12.75" customHeight="1" x14ac:dyDescent="0.2">
      <c r="A64" s="8" t="s">
        <v>71</v>
      </c>
      <c r="B64" s="8" t="s">
        <v>107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ht="12.75" customHeight="1" x14ac:dyDescent="0.2">
      <c r="A65" s="3" t="s">
        <v>103</v>
      </c>
      <c r="B65" s="3"/>
      <c r="C65" s="10">
        <f>SUM(C32:C64)</f>
        <v>2724854.6561999996</v>
      </c>
      <c r="D65" s="10">
        <f>SUM(D32:D64)</f>
        <v>2802951.0117000001</v>
      </c>
      <c r="E65" s="10">
        <f>SUM(E32:E64)</f>
        <v>2917895.4428000003</v>
      </c>
      <c r="F65" s="10">
        <f>SUM(F32:F64)</f>
        <v>3028309.8679999998</v>
      </c>
      <c r="G65" s="10">
        <f>SUM(G32:G64)</f>
        <v>3139592.3368000016</v>
      </c>
    </row>
    <row r="67" spans="1:7" ht="20.25" x14ac:dyDescent="0.2">
      <c r="A67" s="15" t="s">
        <v>105</v>
      </c>
      <c r="B67" s="15"/>
      <c r="C67" s="12">
        <f>C27-C65</f>
        <v>-257952.90619999962</v>
      </c>
      <c r="D67" s="12">
        <f>D27-D65</f>
        <v>-320652.76170000015</v>
      </c>
      <c r="E67" s="12">
        <f>E27-E65</f>
        <v>-418355.94280000031</v>
      </c>
      <c r="F67" s="11">
        <f>F27-F65</f>
        <v>-515794.49299999978</v>
      </c>
      <c r="G67" s="11">
        <f>G27-G65</f>
        <v>-1007703.3368000016</v>
      </c>
    </row>
    <row r="68" spans="1:7" ht="20.25" x14ac:dyDescent="0.2">
      <c r="A68" s="15" t="s">
        <v>15</v>
      </c>
      <c r="B68" s="15"/>
      <c r="C68" s="13">
        <v>184798.15</v>
      </c>
      <c r="D68" s="12">
        <f>C69</f>
        <v>-73154.756199999625</v>
      </c>
      <c r="E68" s="12">
        <f>D69</f>
        <v>-393807.51789999974</v>
      </c>
      <c r="F68" s="11">
        <f>E69</f>
        <v>-812163.46070000005</v>
      </c>
      <c r="G68" s="11">
        <f>F69</f>
        <v>-1327957.9537</v>
      </c>
    </row>
    <row r="69" spans="1:7" ht="20.25" x14ac:dyDescent="0.2">
      <c r="A69" s="15" t="s">
        <v>54</v>
      </c>
      <c r="B69" s="15"/>
      <c r="C69" s="12">
        <f>C67+C68</f>
        <v>-73154.756199999625</v>
      </c>
      <c r="D69" s="12">
        <f>D67+D68</f>
        <v>-393807.51789999974</v>
      </c>
      <c r="E69" s="12">
        <f>E67+E68</f>
        <v>-812163.46070000005</v>
      </c>
      <c r="F69" s="11">
        <f>F67+F68</f>
        <v>-1327957.9537</v>
      </c>
      <c r="G69" s="11">
        <f>G67+G68</f>
        <v>-2335661.2905000015</v>
      </c>
    </row>
    <row r="71" spans="1:7" ht="12.75" customHeight="1" x14ac:dyDescent="0.2">
      <c r="A71" s="4" t="s">
        <v>65</v>
      </c>
      <c r="B71" s="5"/>
      <c r="C71" s="5"/>
      <c r="D71" s="5"/>
      <c r="E71" s="5"/>
      <c r="F71" s="5"/>
      <c r="G71" s="5"/>
    </row>
    <row r="73" spans="1:7" ht="12.75" customHeight="1" x14ac:dyDescent="0.2">
      <c r="A73" s="6" t="s">
        <v>48</v>
      </c>
      <c r="B73" s="6" t="s">
        <v>126</v>
      </c>
      <c r="C73" s="7" t="s">
        <v>17</v>
      </c>
      <c r="D73" s="7" t="s">
        <v>93</v>
      </c>
      <c r="E73" s="7" t="s">
        <v>145</v>
      </c>
      <c r="F73" s="7" t="s">
        <v>42</v>
      </c>
      <c r="G73" s="7" t="s">
        <v>23</v>
      </c>
    </row>
    <row r="74" spans="1:7" ht="12.75" customHeight="1" x14ac:dyDescent="0.2">
      <c r="A74" s="8" t="s">
        <v>22</v>
      </c>
      <c r="B74" s="8" t="s">
        <v>65</v>
      </c>
      <c r="C74" s="9">
        <v>7198.38</v>
      </c>
      <c r="D74" s="9">
        <v>7198.38</v>
      </c>
      <c r="E74" s="9">
        <v>7198.38</v>
      </c>
      <c r="F74" s="9">
        <v>7198.38</v>
      </c>
      <c r="G74" s="9">
        <v>7198.3798999999999</v>
      </c>
    </row>
    <row r="75" spans="1:7" ht="12.75" customHeight="1" x14ac:dyDescent="0.2">
      <c r="A75" s="8" t="s">
        <v>127</v>
      </c>
      <c r="B75" s="8" t="s">
        <v>91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</row>
    <row r="76" spans="1:7" ht="12.75" customHeight="1" x14ac:dyDescent="0.2">
      <c r="A76" s="8" t="s">
        <v>87</v>
      </c>
      <c r="B76" s="8" t="s">
        <v>113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</row>
    <row r="77" spans="1:7" ht="12.75" customHeight="1" x14ac:dyDescent="0.2">
      <c r="A77" s="3" t="s">
        <v>124</v>
      </c>
      <c r="B77" s="3"/>
      <c r="C77" s="10">
        <f>SUM(C74:C76)</f>
        <v>7198.38</v>
      </c>
      <c r="D77" s="10">
        <f>SUM(D74:D76)</f>
        <v>7198.38</v>
      </c>
      <c r="E77" s="10">
        <f>SUM(E74:E76)</f>
        <v>7198.38</v>
      </c>
      <c r="F77" s="10">
        <f>SUM(F74:F76)</f>
        <v>7198.38</v>
      </c>
      <c r="G77" s="10">
        <f>SUM(G74:G76)</f>
        <v>7198.3798999999999</v>
      </c>
    </row>
    <row r="79" spans="1:7" ht="12.75" customHeight="1" x14ac:dyDescent="0.2">
      <c r="A79" s="4" t="s">
        <v>39</v>
      </c>
      <c r="B79" s="5"/>
      <c r="C79" s="5"/>
      <c r="D79" s="5"/>
      <c r="E79" s="5"/>
      <c r="F79" s="5"/>
      <c r="G79" s="5"/>
    </row>
    <row r="81" spans="1:7" ht="12.75" customHeight="1" x14ac:dyDescent="0.2">
      <c r="A81" s="6" t="s">
        <v>48</v>
      </c>
      <c r="B81" s="6" t="s">
        <v>126</v>
      </c>
      <c r="C81" s="7" t="s">
        <v>17</v>
      </c>
      <c r="D81" s="7" t="s">
        <v>93</v>
      </c>
      <c r="E81" s="7" t="s">
        <v>145</v>
      </c>
      <c r="F81" s="7" t="s">
        <v>42</v>
      </c>
      <c r="G81" s="7" t="s">
        <v>23</v>
      </c>
    </row>
    <row r="82" spans="1:7" ht="12.75" customHeight="1" x14ac:dyDescent="0.2">
      <c r="A82" s="8" t="s">
        <v>125</v>
      </c>
      <c r="B82" s="8" t="s">
        <v>80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</row>
    <row r="83" spans="1:7" ht="12.75" customHeight="1" x14ac:dyDescent="0.2">
      <c r="A83" s="8" t="s">
        <v>26</v>
      </c>
      <c r="B83" s="8" t="s">
        <v>139</v>
      </c>
      <c r="C83" s="9">
        <v>7198</v>
      </c>
      <c r="D83" s="9">
        <v>7198</v>
      </c>
      <c r="E83" s="9">
        <v>7198</v>
      </c>
      <c r="F83" s="9">
        <v>7198</v>
      </c>
      <c r="G83" s="9">
        <v>7198</v>
      </c>
    </row>
    <row r="84" spans="1:7" ht="12.75" customHeight="1" x14ac:dyDescent="0.2">
      <c r="A84" s="8" t="s">
        <v>100</v>
      </c>
      <c r="B84" s="8" t="s">
        <v>83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</row>
    <row r="85" spans="1:7" ht="12.75" customHeight="1" x14ac:dyDescent="0.2">
      <c r="A85" s="8" t="s">
        <v>92</v>
      </c>
      <c r="B85" s="8" t="s">
        <v>16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</row>
    <row r="86" spans="1:7" ht="12.75" customHeight="1" x14ac:dyDescent="0.2">
      <c r="A86" s="3" t="s">
        <v>41</v>
      </c>
      <c r="B86" s="3"/>
      <c r="C86" s="10">
        <f>SUM(C82:C85)</f>
        <v>7198</v>
      </c>
      <c r="D86" s="10">
        <f>SUM(D82:D85)</f>
        <v>7198</v>
      </c>
      <c r="E86" s="10">
        <f>SUM(E82:E85)</f>
        <v>7198</v>
      </c>
      <c r="F86" s="10">
        <f>SUM(F82:F85)</f>
        <v>7198</v>
      </c>
      <c r="G86" s="10">
        <f>SUM(G82:G85)</f>
        <v>7198</v>
      </c>
    </row>
    <row r="88" spans="1:7" ht="12.75" customHeight="1" x14ac:dyDescent="0.2">
      <c r="A88" s="2" t="s">
        <v>105</v>
      </c>
      <c r="B88" s="2"/>
      <c r="C88" s="11">
        <f>C77-C86</f>
        <v>0.38000000000010914</v>
      </c>
      <c r="D88" s="11">
        <f>D77-D86</f>
        <v>0.38000000000010914</v>
      </c>
      <c r="E88" s="11">
        <f>E77-E86</f>
        <v>0.38000000000010914</v>
      </c>
      <c r="F88" s="11">
        <f>F77-F86</f>
        <v>0.38000000000010914</v>
      </c>
      <c r="G88" s="11">
        <f>G77-G86</f>
        <v>0.37989999999990687</v>
      </c>
    </row>
    <row r="89" spans="1:7" ht="12.75" customHeight="1" x14ac:dyDescent="0.2">
      <c r="A89" s="2" t="s">
        <v>15</v>
      </c>
      <c r="B89" s="2"/>
      <c r="C89" s="11">
        <v>2448.61</v>
      </c>
      <c r="D89" s="11">
        <f>C90</f>
        <v>2448.9900000000002</v>
      </c>
      <c r="E89" s="11">
        <f>D90</f>
        <v>2449.3700000000003</v>
      </c>
      <c r="F89" s="11">
        <f>E90</f>
        <v>2449.7500000000005</v>
      </c>
      <c r="G89" s="11">
        <f>F90</f>
        <v>2450.1300000000006</v>
      </c>
    </row>
    <row r="90" spans="1:7" ht="12.75" customHeight="1" x14ac:dyDescent="0.2">
      <c r="A90" s="2" t="s">
        <v>54</v>
      </c>
      <c r="B90" s="2"/>
      <c r="C90" s="11">
        <f>C88+C89</f>
        <v>2448.9900000000002</v>
      </c>
      <c r="D90" s="11">
        <f>D88+D89</f>
        <v>2449.3700000000003</v>
      </c>
      <c r="E90" s="11">
        <f>E88+E89</f>
        <v>2449.7500000000005</v>
      </c>
      <c r="F90" s="11">
        <f>F88+F89</f>
        <v>2450.1300000000006</v>
      </c>
      <c r="G90" s="11">
        <f>G88+G89</f>
        <v>2450.5099000000005</v>
      </c>
    </row>
    <row r="92" spans="1:7" ht="12.75" customHeight="1" x14ac:dyDescent="0.2">
      <c r="A92" t="s">
        <v>141</v>
      </c>
    </row>
    <row r="94" spans="1:7" ht="12.75" customHeight="1" x14ac:dyDescent="0.2">
      <c r="A94" t="s">
        <v>59</v>
      </c>
    </row>
    <row r="95" spans="1:7" ht="12.75" customHeight="1" x14ac:dyDescent="0.2">
      <c r="A95" t="s">
        <v>75</v>
      </c>
      <c r="E95" t="s">
        <v>106</v>
      </c>
    </row>
    <row r="96" spans="1:7" ht="12.75" customHeight="1" x14ac:dyDescent="0.2">
      <c r="A96" t="s">
        <v>115</v>
      </c>
    </row>
    <row r="98" spans="1:5" ht="12.75" customHeight="1" x14ac:dyDescent="0.2">
      <c r="A98" s="1" t="s">
        <v>138</v>
      </c>
      <c r="B98" s="1"/>
      <c r="C98" s="1"/>
      <c r="E98" t="s">
        <v>106</v>
      </c>
    </row>
    <row r="100" spans="1:5" ht="12.75" customHeight="1" x14ac:dyDescent="0.2">
      <c r="A100" s="1" t="s">
        <v>95</v>
      </c>
      <c r="B100" s="1"/>
      <c r="C100" s="1"/>
      <c r="E100" t="s">
        <v>106</v>
      </c>
    </row>
  </sheetData>
  <mergeCells count="18">
    <mergeCell ref="A98:C98"/>
    <mergeCell ref="A100:C100"/>
    <mergeCell ref="I5:N24"/>
    <mergeCell ref="A79:G79"/>
    <mergeCell ref="A86:B86"/>
    <mergeCell ref="A88:B88"/>
    <mergeCell ref="A89:B89"/>
    <mergeCell ref="A90:B90"/>
    <mergeCell ref="A67:B67"/>
    <mergeCell ref="A68:B68"/>
    <mergeCell ref="A69:B69"/>
    <mergeCell ref="A71:G71"/>
    <mergeCell ref="A77:B77"/>
    <mergeCell ref="A1:E1"/>
    <mergeCell ref="A3:G3"/>
    <mergeCell ref="A27:B27"/>
    <mergeCell ref="A29:G29"/>
    <mergeCell ref="A65:B65"/>
  </mergeCells>
  <pageMargins left="0.75" right="0.75" top="1" bottom="1" header="0.5" footer="0.5"/>
  <pageSetup paperSize="9" scale="48" orientation="portrait" horizontalDpi="300" verticalDpi="300" r:id="rId1"/>
  <headerFooter alignWithMargins="0">
    <oddHeader>&amp;R&amp;"Lato,Bold"&amp;7 Scenario: V2_May 24 Budget</oddHeader>
    <oddFooter>&amp;L&amp;"Lato,Bold"&amp;7 Access Education&amp;R&amp;"Lato,Bold"&amp;7 Report Generated by FPS Web : &amp;D &amp;T by Su Joy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sjoy.301</dc:creator>
  <cp:keywords/>
  <dc:description/>
  <cp:lastModifiedBy>Joy, Su</cp:lastModifiedBy>
  <dcterms:created xsi:type="dcterms:W3CDTF">2024-05-16T12:48:05Z</dcterms:created>
  <dcterms:modified xsi:type="dcterms:W3CDTF">2024-05-16T14:11:24Z</dcterms:modified>
  <cp:category/>
  <cp:contentStatus/>
</cp:coreProperties>
</file>